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📋 Instructions" sheetId="1" state="visible" r:id="rId3"/>
    <sheet name="📊 Calculato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<sst xmlns="http://schemas.openxmlformats.org/spreadsheetml/2006/main" count="76" uniqueCount="72">
  <si>
    <t xml:space="preserve">📊 Break-Even Calculator</t>
  </si>
  <si>
    <t xml:space="preserve">Created by Ana Kabakchi | Brightledger · Bookkeeping &amp; Fractional CFO · brightledgercfo.com</t>
  </si>
  <si>
    <t xml:space="preserve">WHAT IS BREAK-EVEN?</t>
  </si>
  <si>
    <t xml:space="preserve">Definition</t>
  </si>
  <si>
    <t xml:space="preserve">Your break-even point is the amount of revenue (or units sold) you need to cover ALL your costs — fixed and variable. Above it, you're profitable. Below it, you're losing money.</t>
  </si>
  <si>
    <t xml:space="preserve">HOW TO USE THIS CALCULATOR</t>
  </si>
  <si>
    <t xml:space="preserve">Step 1</t>
  </si>
  <si>
    <t xml:space="preserve">Go to the 'Calculator' sheet.</t>
  </si>
  <si>
    <t xml:space="preserve">Step 2</t>
  </si>
  <si>
    <t xml:space="preserve">Enter your Fixed Costs (costs that don't change month to month — rent, salaries, insurance, software, etc.).</t>
  </si>
  <si>
    <t xml:space="preserve">Step 3</t>
  </si>
  <si>
    <t xml:space="preserve">Enter your Variable Cost per Unit (costs that change with each sale — materials, shipping, commissions, etc.).</t>
  </si>
  <si>
    <t xml:space="preserve">Step 4</t>
  </si>
  <si>
    <t xml:space="preserve">Enter your Selling Price per Unit (what you charge customers per product or service).</t>
  </si>
  <si>
    <t xml:space="preserve">Step 5</t>
  </si>
  <si>
    <t xml:space="preserve">The calculator automatically shows your break-even point in both units and dollars.</t>
  </si>
  <si>
    <t xml:space="preserve">Step 6</t>
  </si>
  <si>
    <t xml:space="preserve">Use the Scenario table to test different price points and see how they affect your break-even.</t>
  </si>
  <si>
    <t xml:space="preserve">KEY TERMS</t>
  </si>
  <si>
    <t xml:space="preserve">Fixed Costs</t>
  </si>
  <si>
    <t xml:space="preserve">Costs that stay the same regardless of how much you sell. Examples: rent, salaries, insurance, subscriptions, loan payments.</t>
  </si>
  <si>
    <t xml:space="preserve">Variable Costs</t>
  </si>
  <si>
    <t xml:space="preserve">Costs that increase with every unit you sell. Examples: materials, packaging, shipping, sales commissions, merchant fees.</t>
  </si>
  <si>
    <t xml:space="preserve">Contribution Margin</t>
  </si>
  <si>
    <t xml:space="preserve">Selling price minus variable cost per unit. The amount each sale contributes toward covering fixed costs.</t>
  </si>
  <si>
    <t xml:space="preserve">Break-Even Units</t>
  </si>
  <si>
    <t xml:space="preserve">How many units you must sell to cover all costs. Every unit sold after this = profit.</t>
  </si>
  <si>
    <t xml:space="preserve">Break-Even Revenue</t>
  </si>
  <si>
    <t xml:space="preserve">The dollar amount of sales needed to break even. Useful when you sell services or multiple products.</t>
  </si>
  <si>
    <t xml:space="preserve">Margin of Safety</t>
  </si>
  <si>
    <t xml:space="preserve">How far your actual sales are above the break-even point. A buffer — the bigger, the safer.</t>
  </si>
  <si>
    <t xml:space="preserve">⚠️ NOTES</t>
  </si>
  <si>
    <t xml:space="preserve">Note 1</t>
  </si>
  <si>
    <t xml:space="preserve">Blue cells = enter your data here. Do NOT edit formula cells.</t>
  </si>
  <si>
    <t xml:space="preserve">Note 2</t>
  </si>
  <si>
    <t xml:space="preserve">This calculator assumes a single product or average selling price. For multiple products, use a weighted average.</t>
  </si>
  <si>
    <t xml:space="preserve">Note 3</t>
  </si>
  <si>
    <t xml:space="preserve">This tool is for planning purposes only and does not replace professional financial advice.</t>
  </si>
  <si>
    <t xml:space="preserve">Enter your numbers in the YELLOW cells. Everything else calculates automatically.</t>
  </si>
  <si>
    <t xml:space="preserve">💰 YOUR INPUTS</t>
  </si>
  <si>
    <t xml:space="preserve">FIXED COSTS (monthly)</t>
  </si>
  <si>
    <t xml:space="preserve">  Rent / Mortgage</t>
  </si>
  <si>
    <t xml:space="preserve">  Salaries &amp; Payroll</t>
  </si>
  <si>
    <t xml:space="preserve">  Insurance</t>
  </si>
  <si>
    <t xml:space="preserve">  Software &amp; Subscriptions</t>
  </si>
  <si>
    <t xml:space="preserve">  Loan Payments</t>
  </si>
  <si>
    <t xml:space="preserve">  Marketing</t>
  </si>
  <si>
    <t xml:space="preserve">  Other Fixed Costs</t>
  </si>
  <si>
    <t xml:space="preserve">Total Fixed Costs</t>
  </si>
  <si>
    <t xml:space="preserve">📦 VARIABLE COSTS &amp; PRICING</t>
  </si>
  <si>
    <t xml:space="preserve">Variable Cost per Unit / Sale</t>
  </si>
  <si>
    <t xml:space="preserve">Cost to deliver each unit (materials, shipping, commission, etc.)</t>
  </si>
  <si>
    <t xml:space="preserve">Selling Price per Unit / Sale</t>
  </si>
  <si>
    <t xml:space="preserve">What you charge customers per product or service</t>
  </si>
  <si>
    <t xml:space="preserve">📈 BREAK-EVEN RESULTS</t>
  </si>
  <si>
    <t xml:space="preserve">Contribution Margin per Unit</t>
  </si>
  <si>
    <t xml:space="preserve">Contribution Margin %</t>
  </si>
  <si>
    <t xml:space="preserve">Break-Even Units (per month)</t>
  </si>
  <si>
    <t xml:space="preserve">Break-Even Revenue (per month)</t>
  </si>
  <si>
    <t xml:space="preserve">Break-Even Revenue (per year)</t>
  </si>
  <si>
    <t xml:space="preserve">Daily Sales Needed (25 work days)</t>
  </si>
  <si>
    <t xml:space="preserve">🎯 HOW ARE YOU DOING? (Optional)</t>
  </si>
  <si>
    <t xml:space="preserve">Your Actual Monthly Units Sold</t>
  </si>
  <si>
    <t xml:space="preserve">Enter your current monthly sales to see margin of safety</t>
  </si>
  <si>
    <t xml:space="preserve">Your Monthly Revenue</t>
  </si>
  <si>
    <t xml:space="preserve">Margin of Safety (Units)</t>
  </si>
  <si>
    <t xml:space="preserve">Margin of Safety ($)</t>
  </si>
  <si>
    <t xml:space="preserve">Profit / (Loss) at Current Sales</t>
  </si>
  <si>
    <t xml:space="preserve">🔄 PRICE SCENARIO ANALYSIS</t>
  </si>
  <si>
    <t xml:space="preserve">Selling Price</t>
  </si>
  <si>
    <t xml:space="preserve">Variable Cost</t>
  </si>
  <si>
    <t xml:space="preserve">💡 TIP: Your break-even is not your goal — it's your floor. Aim to exceed it every month. The more you sell above break-even, the more profit drops to your bottom line.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</si>
</sst>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;&quot;($&quot;#,##0.00\);\-"/>
    <numFmt numFmtId="166" formatCode="0.0%;\(0.0%\);\-"/>
    <numFmt numFmtId="167" formatCode="#,##0;\(#,##0\);\-"/>
    <numFmt numFmtId="168" formatCode="#,##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3D2E22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C4735A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7A6A5E"/>
      <name val="Arial"/>
      <family val="0"/>
      <charset val="1"/>
    </font>
    <font>
      <sz val="10"/>
      <color rgb="FF3D2E22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10"/>
      <color rgb="FF3D2E22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3D2E22"/>
        <bgColor rgb="FF333300"/>
      </patternFill>
    </fill>
    <fill>
      <patternFill patternType="solid">
        <fgColor rgb="FFC4735A"/>
        <bgColor rgb="FF7A6A5E"/>
      </patternFill>
    </fill>
    <fill>
      <patternFill patternType="solid">
        <fgColor rgb="FF5C7A5E"/>
        <bgColor rgb="FF7A6A5E"/>
      </patternFill>
    </fill>
    <fill>
      <patternFill patternType="solid">
        <fgColor rgb="FFFAF7F2"/>
        <bgColor rgb="FFF2F2F2"/>
      </patternFill>
    </fill>
    <fill>
      <patternFill patternType="solid">
        <fgColor rgb="FFF2F2F2"/>
        <bgColor rgb="FFF5EDE8"/>
      </patternFill>
    </fill>
    <fill>
      <patternFill patternType="solid">
        <fgColor rgb="FFFFFF00"/>
        <bgColor rgb="FFFFFF00"/>
      </patternFill>
    </fill>
    <fill>
      <patternFill patternType="solid">
        <fgColor rgb="FFEAF0EA"/>
        <bgColor rgb="FFF2F2F2"/>
      </patternFill>
    </fill>
    <fill>
      <patternFill patternType="solid">
        <fgColor rgb="FFE2EFDA"/>
        <bgColor rgb="FFEAF0EA"/>
      </patternFill>
    </fill>
    <fill>
      <patternFill patternType="solid">
        <fgColor rgb="FF2E75B6"/>
        <bgColor rgb="FF0066CC"/>
      </patternFill>
    </fill>
    <fill>
      <patternFill patternType="solid">
        <fgColor rgb="FFF5EDE8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A6A5E"/>
      <rgbColor rgb="FF9999FF"/>
      <rgbColor rgb="FF993366"/>
      <rgbColor rgb="FFFAF7F2"/>
      <rgbColor rgb="FFEAF0EA"/>
      <rgbColor rgb="FF660066"/>
      <rgbColor rgb="FFC4735A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5EDE8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C7A5E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D2E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65"/>
  </cols>
  <sheetData>
    <row r="1" customFormat="false" ht="39.75" hidden="false" customHeight="true" outlineLevel="0" collapsed="false">
      <c r="B1" s="1" t="s">
        <v>0</v>
      </c>
      <c r="C1" s="1"/>
    </row>
    <row r="2" customFormat="false" ht="18" hidden="false" customHeight="true" outlineLevel="0" collapsed="false">
      <c r="B2" s="2" t="s">
        <v>1</v>
      </c>
      <c r="C2" s="2"/>
    </row>
    <row r="3" customFormat="false" ht="30" hidden="false" customHeight="true" outlineLevel="0" collapsed="false"/>
    <row r="4" customFormat="false" ht="30" hidden="false" customHeight="true" outlineLevel="0" collapsed="false">
      <c r="B4" s="3" t="s">
        <v>2</v>
      </c>
      <c r="C4" s="3"/>
    </row>
    <row r="5" customFormat="false" ht="30" hidden="false" customHeight="true" outlineLevel="0" collapsed="false"/>
    <row r="6" customFormat="false" ht="30" hidden="false" customHeight="true" outlineLevel="0" collapsed="false">
      <c r="B6" s="4" t="s">
        <v>3</v>
      </c>
      <c r="C6" s="5" t="s">
        <v>4</v>
      </c>
    </row>
    <row r="7" customFormat="false" ht="30" hidden="false" customHeight="true" outlineLevel="0" collapsed="false"/>
    <row r="8" customFormat="false" ht="30" hidden="false" customHeight="true" outlineLevel="0" collapsed="false">
      <c r="B8" s="3" t="s">
        <v>5</v>
      </c>
      <c r="C8" s="3"/>
    </row>
    <row r="9" customFormat="false" ht="30" hidden="false" customHeight="true" outlineLevel="0" collapsed="false"/>
    <row r="10" customFormat="false" ht="30" hidden="false" customHeight="true" outlineLevel="0" collapsed="false">
      <c r="B10" s="4" t="s">
        <v>6</v>
      </c>
      <c r="C10" s="5" t="s">
        <v>7</v>
      </c>
    </row>
    <row r="11" customFormat="false" ht="30" hidden="false" customHeight="true" outlineLevel="0" collapsed="false">
      <c r="B11" s="4" t="s">
        <v>8</v>
      </c>
      <c r="C11" s="5" t="s">
        <v>9</v>
      </c>
    </row>
    <row r="12" customFormat="false" ht="30" hidden="false" customHeight="true" outlineLevel="0" collapsed="false">
      <c r="B12" s="4" t="s">
        <v>10</v>
      </c>
      <c r="C12" s="5" t="s">
        <v>11</v>
      </c>
    </row>
    <row r="13" customFormat="false" ht="30" hidden="false" customHeight="true" outlineLevel="0" collapsed="false">
      <c r="B13" s="4" t="s">
        <v>12</v>
      </c>
      <c r="C13" s="5" t="s">
        <v>13</v>
      </c>
    </row>
    <row r="14" customFormat="false" ht="30" hidden="false" customHeight="true" outlineLevel="0" collapsed="false">
      <c r="B14" s="4" t="s">
        <v>14</v>
      </c>
      <c r="C14" s="5" t="s">
        <v>15</v>
      </c>
    </row>
    <row r="15" customFormat="false" ht="30" hidden="false" customHeight="true" outlineLevel="0" collapsed="false">
      <c r="B15" s="4" t="s">
        <v>16</v>
      </c>
      <c r="C15" s="5" t="s">
        <v>17</v>
      </c>
    </row>
    <row r="16" customFormat="false" ht="30" hidden="false" customHeight="true" outlineLevel="0" collapsed="false"/>
    <row r="17" customFormat="false" ht="30" hidden="false" customHeight="true" outlineLevel="0" collapsed="false">
      <c r="B17" s="3" t="s">
        <v>18</v>
      </c>
      <c r="C17" s="3"/>
    </row>
    <row r="18" customFormat="false" ht="30" hidden="false" customHeight="true" outlineLevel="0" collapsed="false"/>
    <row r="19" customFormat="false" ht="30" hidden="false" customHeight="true" outlineLevel="0" collapsed="false">
      <c r="B19" s="4" t="s">
        <v>19</v>
      </c>
      <c r="C19" s="5" t="s">
        <v>20</v>
      </c>
    </row>
    <row r="20" customFormat="false" ht="30" hidden="false" customHeight="true" outlineLevel="0" collapsed="false">
      <c r="B20" s="4" t="s">
        <v>21</v>
      </c>
      <c r="C20" s="5" t="s">
        <v>22</v>
      </c>
    </row>
    <row r="21" customFormat="false" ht="30" hidden="false" customHeight="true" outlineLevel="0" collapsed="false">
      <c r="B21" s="4" t="s">
        <v>23</v>
      </c>
      <c r="C21" s="5" t="s">
        <v>24</v>
      </c>
    </row>
    <row r="22" customFormat="false" ht="30" hidden="false" customHeight="true" outlineLevel="0" collapsed="false">
      <c r="B22" s="4" t="s">
        <v>25</v>
      </c>
      <c r="C22" s="5" t="s">
        <v>26</v>
      </c>
    </row>
    <row r="23" customFormat="false" ht="30" hidden="false" customHeight="true" outlineLevel="0" collapsed="false">
      <c r="B23" s="4" t="s">
        <v>27</v>
      </c>
      <c r="C23" s="5" t="s">
        <v>28</v>
      </c>
    </row>
    <row r="24" customFormat="false" ht="30" hidden="false" customHeight="true" outlineLevel="0" collapsed="false">
      <c r="B24" s="4" t="s">
        <v>29</v>
      </c>
      <c r="C24" s="5" t="s">
        <v>30</v>
      </c>
    </row>
    <row r="25" customFormat="false" ht="30" hidden="false" customHeight="true" outlineLevel="0" collapsed="false"/>
    <row r="26" customFormat="false" ht="30" hidden="false" customHeight="true" outlineLevel="0" collapsed="false">
      <c r="B26" s="3" t="s">
        <v>31</v>
      </c>
      <c r="C26" s="3"/>
    </row>
    <row r="27" customFormat="false" ht="30" hidden="false" customHeight="true" outlineLevel="0" collapsed="false"/>
    <row r="28" customFormat="false" ht="30" hidden="false" customHeight="true" outlineLevel="0" collapsed="false">
      <c r="B28" s="4" t="s">
        <v>32</v>
      </c>
      <c r="C28" s="5" t="s">
        <v>33</v>
      </c>
    </row>
    <row r="29" customFormat="false" ht="30" hidden="false" customHeight="true" outlineLevel="0" collapsed="false">
      <c r="B29" s="4" t="s">
        <v>34</v>
      </c>
      <c r="C29" s="5" t="s">
        <v>35</v>
      </c>
    </row>
    <row r="30" customFormat="false" ht="30" hidden="false" customHeight="true" outlineLevel="0" collapsed="false">
      <c r="B30" s="4" t="s">
        <v>36</v>
      </c>
      <c r="C30" s="5" t="s">
        <v>37</v>
      </c>
    </row>
  </sheetData>
  <mergeCells count="6">
    <mergeCell ref="B1:C1"/>
    <mergeCell ref="B2:C2"/>
    <mergeCell ref="B4:C4"/>
    <mergeCell ref="B8:C8"/>
    <mergeCell ref="B17:C17"/>
    <mergeCell ref="B26:C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18"/>
    <col collapsed="false" customWidth="true" hidden="false" outlineLevel="0" max="4" min="4" style="0" width="3"/>
    <col collapsed="false" customWidth="true" hidden="false" outlineLevel="0" max="5" min="5" style="0" width="28"/>
    <col collapsed="false" customWidth="true" hidden="false" outlineLevel="0" max="7" min="6" style="0" width="18"/>
  </cols>
  <sheetData>
    <row r="1" customFormat="false" ht="37.5" hidden="false" customHeight="true" outlineLevel="0" collapsed="false">
      <c r="B1" s="6" t="s">
        <v>0</v>
      </c>
      <c r="C1" s="6"/>
      <c r="D1" s="6"/>
      <c r="E1" s="6"/>
      <c r="F1" s="6"/>
      <c r="G1" s="6"/>
    </row>
    <row r="2" customFormat="false" ht="18" hidden="false" customHeight="true" outlineLevel="0" collapsed="false">
      <c r="B2" s="2" t="s">
        <v>38</v>
      </c>
      <c r="C2" s="2"/>
      <c r="D2" s="2"/>
      <c r="E2" s="2"/>
      <c r="F2" s="2"/>
      <c r="G2" s="2"/>
    </row>
    <row r="4" customFormat="false" ht="27.75" hidden="false" customHeight="true" outlineLevel="0" collapsed="false">
      <c r="B4" s="7" t="s">
        <v>39</v>
      </c>
      <c r="C4" s="7"/>
    </row>
    <row r="5" customFormat="false" ht="19.5" hidden="false" customHeight="true" outlineLevel="0" collapsed="false">
      <c r="B5" s="8" t="s">
        <v>40</v>
      </c>
    </row>
    <row r="6" customFormat="false" ht="24" hidden="false" customHeight="true" outlineLevel="0" collapsed="false">
      <c r="B6" s="9" t="s">
        <v>41</v>
      </c>
      <c r="C6" s="10" t="n">
        <v>2000</v>
      </c>
    </row>
    <row r="7" customFormat="false" ht="24" hidden="false" customHeight="true" outlineLevel="0" collapsed="false">
      <c r="B7" s="9" t="s">
        <v>42</v>
      </c>
      <c r="C7" s="10" t="n">
        <v>5000</v>
      </c>
    </row>
    <row r="8" customFormat="false" ht="24" hidden="false" customHeight="true" outlineLevel="0" collapsed="false">
      <c r="B8" s="9" t="s">
        <v>43</v>
      </c>
      <c r="C8" s="10" t="n">
        <v>300</v>
      </c>
    </row>
    <row r="9" customFormat="false" ht="24" hidden="false" customHeight="true" outlineLevel="0" collapsed="false">
      <c r="B9" s="9" t="s">
        <v>44</v>
      </c>
      <c r="C9" s="10" t="n">
        <v>200</v>
      </c>
    </row>
    <row r="10" customFormat="false" ht="24" hidden="false" customHeight="true" outlineLevel="0" collapsed="false">
      <c r="B10" s="9" t="s">
        <v>45</v>
      </c>
      <c r="C10" s="10" t="n">
        <v>500</v>
      </c>
    </row>
    <row r="11" customFormat="false" ht="24" hidden="false" customHeight="true" outlineLevel="0" collapsed="false">
      <c r="B11" s="9" t="s">
        <v>46</v>
      </c>
      <c r="C11" s="10" t="n">
        <v>300</v>
      </c>
    </row>
    <row r="12" customFormat="false" ht="24" hidden="false" customHeight="true" outlineLevel="0" collapsed="false">
      <c r="B12" s="9" t="s">
        <v>47</v>
      </c>
      <c r="C12" s="10" t="n">
        <v>400</v>
      </c>
    </row>
    <row r="13" customFormat="false" ht="25.5" hidden="false" customHeight="true" outlineLevel="0" collapsed="false">
      <c r="B13" s="11" t="s">
        <v>48</v>
      </c>
      <c r="C13" s="12" t="n">
        <f aca="false">SUM(C6:C12)</f>
        <v>8700</v>
      </c>
    </row>
    <row r="15" customFormat="false" ht="27.75" hidden="false" customHeight="true" outlineLevel="0" collapsed="false">
      <c r="B15" s="13" t="s">
        <v>49</v>
      </c>
      <c r="C15" s="13"/>
    </row>
    <row r="16" customFormat="false" ht="24" hidden="false" customHeight="true" outlineLevel="0" collapsed="false">
      <c r="B16" s="9" t="s">
        <v>50</v>
      </c>
      <c r="C16" s="10" t="n">
        <v>25</v>
      </c>
      <c r="E16" s="14" t="s">
        <v>51</v>
      </c>
    </row>
    <row r="17" customFormat="false" ht="24" hidden="false" customHeight="true" outlineLevel="0" collapsed="false">
      <c r="B17" s="9" t="s">
        <v>52</v>
      </c>
      <c r="C17" s="10" t="n">
        <v>75</v>
      </c>
      <c r="E17" s="14" t="s">
        <v>53</v>
      </c>
    </row>
    <row r="19" customFormat="false" ht="27.75" hidden="false" customHeight="true" outlineLevel="0" collapsed="false">
      <c r="B19" s="7" t="s">
        <v>54</v>
      </c>
      <c r="C19" s="7"/>
    </row>
    <row r="20" customFormat="false" ht="25.5" hidden="false" customHeight="true" outlineLevel="0" collapsed="false">
      <c r="B20" s="15" t="s">
        <v>55</v>
      </c>
      <c r="C20" s="16" t="n">
        <f aca="false">IFERROR(C17-C16,0)</f>
        <v>50</v>
      </c>
    </row>
    <row r="21" customFormat="false" ht="25.5" hidden="false" customHeight="true" outlineLevel="0" collapsed="false">
      <c r="B21" s="15" t="s">
        <v>56</v>
      </c>
      <c r="C21" s="17" t="n">
        <f aca="false">IFERROR((C17-C16)/C17,0)</f>
        <v>0.666666666666667</v>
      </c>
    </row>
    <row r="22" customFormat="false" ht="25.5" hidden="false" customHeight="true" outlineLevel="0" collapsed="false">
      <c r="B22" s="4" t="s">
        <v>57</v>
      </c>
      <c r="C22" s="18" t="n">
        <f aca="false">IFERROR(IF(C20&lt;=0,"Price must exceed variable cost",CEILING(C13/C20,1)),0)</f>
        <v>174</v>
      </c>
    </row>
    <row r="23" customFormat="false" ht="25.5" hidden="false" customHeight="true" outlineLevel="0" collapsed="false">
      <c r="B23" s="4" t="s">
        <v>58</v>
      </c>
      <c r="C23" s="19" t="n">
        <f aca="false">IFERROR(IF(C20&lt;=0,"Price must exceed variable cost",C13/(1-(C16/C17))),0)</f>
        <v>13050</v>
      </c>
    </row>
    <row r="24" customFormat="false" ht="25.5" hidden="false" customHeight="true" outlineLevel="0" collapsed="false">
      <c r="B24" s="15" t="s">
        <v>59</v>
      </c>
      <c r="C24" s="16" t="n">
        <f aca="false">IFERROR(C23*12,0)</f>
        <v>156600</v>
      </c>
    </row>
    <row r="25" customFormat="false" ht="25.5" hidden="false" customHeight="true" outlineLevel="0" collapsed="false">
      <c r="B25" s="15" t="s">
        <v>60</v>
      </c>
      <c r="C25" s="16" t="n">
        <f aca="false">IFERROR(C23/25,0)</f>
        <v>522</v>
      </c>
    </row>
    <row r="27" customFormat="false" ht="27.75" hidden="false" customHeight="true" outlineLevel="0" collapsed="false">
      <c r="B27" s="20" t="s">
        <v>61</v>
      </c>
      <c r="C27" s="20"/>
    </row>
    <row r="28" customFormat="false" ht="24" hidden="false" customHeight="true" outlineLevel="0" collapsed="false">
      <c r="B28" s="9" t="s">
        <v>62</v>
      </c>
      <c r="C28" s="21" t="n">
        <v>0</v>
      </c>
      <c r="E28" s="14" t="s">
        <v>63</v>
      </c>
    </row>
    <row r="29" customFormat="false" ht="25.5" hidden="false" customHeight="true" outlineLevel="0" collapsed="false">
      <c r="B29" s="15" t="s">
        <v>64</v>
      </c>
      <c r="C29" s="16" t="n">
        <f aca="false">IFERROR(C28*C17,0)</f>
        <v>0</v>
      </c>
    </row>
    <row r="30" customFormat="false" ht="25.5" hidden="false" customHeight="true" outlineLevel="0" collapsed="false">
      <c r="B30" s="15" t="s">
        <v>65</v>
      </c>
      <c r="C30" s="22" t="n">
        <f aca="false">IFERROR(C28-C22,0)</f>
        <v>-174</v>
      </c>
    </row>
    <row r="31" customFormat="false" ht="25.5" hidden="false" customHeight="true" outlineLevel="0" collapsed="false">
      <c r="B31" s="15" t="s">
        <v>66</v>
      </c>
      <c r="C31" s="16" t="n">
        <f aca="false">IFERROR(C29-C23,0)</f>
        <v>-13050</v>
      </c>
    </row>
    <row r="32" customFormat="false" ht="25.5" hidden="false" customHeight="true" outlineLevel="0" collapsed="false">
      <c r="B32" s="4" t="s">
        <v>67</v>
      </c>
      <c r="C32" s="19" t="n">
        <f aca="false">IFERROR((C28*C20)-C13,0)</f>
        <v>-8700</v>
      </c>
    </row>
    <row r="34" customFormat="false" ht="27.75" hidden="false" customHeight="true" outlineLevel="0" collapsed="false">
      <c r="B34" s="23" t="s">
        <v>68</v>
      </c>
      <c r="C34" s="23"/>
    </row>
    <row r="35" customFormat="false" ht="24" hidden="false" customHeight="true" outlineLevel="0" collapsed="false">
      <c r="B35" s="24" t="s">
        <v>69</v>
      </c>
      <c r="C35" s="24" t="s">
        <v>70</v>
      </c>
      <c r="E35" s="24" t="s">
        <v>23</v>
      </c>
      <c r="F35" s="24" t="s">
        <v>25</v>
      </c>
      <c r="G35" s="24" t="s">
        <v>27</v>
      </c>
    </row>
    <row r="36" customFormat="false" ht="21.75" hidden="false" customHeight="true" outlineLevel="0" collapsed="false">
      <c r="B36" s="25" t="n">
        <v>40</v>
      </c>
      <c r="C36" s="26" t="n">
        <f aca="false">C16</f>
        <v>25</v>
      </c>
      <c r="E36" s="16" t="n">
        <f aca="false">IFERROR(B36-C36,0)</f>
        <v>15</v>
      </c>
      <c r="F36" s="27" t="n">
        <f aca="false">IFERROR(IF(E36&lt;=0,"N/A",CEILING(C13/E36,1)),"N/A")</f>
        <v>580</v>
      </c>
      <c r="G36" s="26" t="n">
        <f aca="false">IFERROR(IF(E36&lt;=0,"N/A",C13/(1-(C36/B36))),"N/A")</f>
        <v>23200</v>
      </c>
    </row>
    <row r="37" customFormat="false" ht="21.75" hidden="false" customHeight="true" outlineLevel="0" collapsed="false">
      <c r="B37" s="25" t="n">
        <v>50</v>
      </c>
      <c r="C37" s="26" t="n">
        <f aca="false">C16</f>
        <v>25</v>
      </c>
      <c r="E37" s="16" t="n">
        <f aca="false">IFERROR(B37-C37,0)</f>
        <v>25</v>
      </c>
      <c r="F37" s="27" t="n">
        <f aca="false">IFERROR(IF(E37&lt;=0,"N/A",CEILING(C13/E37,1)),"N/A")</f>
        <v>348</v>
      </c>
      <c r="G37" s="26" t="n">
        <f aca="false">IFERROR(IF(E37&lt;=0,"N/A",C13/(1-(C37/B37))),"N/A")</f>
        <v>17400</v>
      </c>
    </row>
    <row r="38" customFormat="false" ht="21.75" hidden="false" customHeight="true" outlineLevel="0" collapsed="false">
      <c r="B38" s="25" t="n">
        <v>60</v>
      </c>
      <c r="C38" s="26" t="n">
        <f aca="false">C16</f>
        <v>25</v>
      </c>
      <c r="E38" s="16" t="n">
        <f aca="false">IFERROR(B38-C38,0)</f>
        <v>35</v>
      </c>
      <c r="F38" s="27" t="n">
        <f aca="false">IFERROR(IF(E38&lt;=0,"N/A",CEILING(C13/E38,1)),"N/A")</f>
        <v>249</v>
      </c>
      <c r="G38" s="26" t="n">
        <f aca="false">IFERROR(IF(E38&lt;=0,"N/A",C13/(1-(C38/B38))),"N/A")</f>
        <v>14914.2857142857</v>
      </c>
    </row>
    <row r="39" customFormat="false" ht="21.75" hidden="false" customHeight="true" outlineLevel="0" collapsed="false">
      <c r="B39" s="28" t="n">
        <v>75</v>
      </c>
      <c r="C39" s="29" t="n">
        <f aca="false">C16</f>
        <v>25</v>
      </c>
      <c r="E39" s="29" t="n">
        <f aca="false">IFERROR(B39-C39,0)</f>
        <v>50</v>
      </c>
      <c r="F39" s="30" t="n">
        <f aca="false">IFERROR(IF(E39&lt;=0,"N/A",CEILING(C13/E39,1)),"N/A")</f>
        <v>174</v>
      </c>
      <c r="G39" s="29" t="n">
        <f aca="false">IFERROR(IF(E39&lt;=0,"N/A",C13/(1-(C39/B39))),"N/A")</f>
        <v>13050</v>
      </c>
    </row>
    <row r="40" customFormat="false" ht="21.75" hidden="false" customHeight="true" outlineLevel="0" collapsed="false">
      <c r="B40" s="25" t="n">
        <v>90</v>
      </c>
      <c r="C40" s="26" t="n">
        <f aca="false">C16</f>
        <v>25</v>
      </c>
      <c r="E40" s="16" t="n">
        <f aca="false">IFERROR(B40-C40,0)</f>
        <v>65</v>
      </c>
      <c r="F40" s="27" t="n">
        <f aca="false">IFERROR(IF(E40&lt;=0,"N/A",CEILING(C13/E40,1)),"N/A")</f>
        <v>134</v>
      </c>
      <c r="G40" s="26" t="n">
        <f aca="false">IFERROR(IF(E40&lt;=0,"N/A",C13/(1-(C40/B40))),"N/A")</f>
        <v>12046.1538461538</v>
      </c>
    </row>
    <row r="41" customFormat="false" ht="21.75" hidden="false" customHeight="true" outlineLevel="0" collapsed="false">
      <c r="B41" s="25" t="n">
        <v>110</v>
      </c>
      <c r="C41" s="26" t="n">
        <f aca="false">C16</f>
        <v>25</v>
      </c>
      <c r="E41" s="16" t="n">
        <f aca="false">IFERROR(B41-C41,0)</f>
        <v>85</v>
      </c>
      <c r="F41" s="27" t="n">
        <f aca="false">IFERROR(IF(E41&lt;=0,"N/A",CEILING(C13/E41,1)),"N/A")</f>
        <v>103</v>
      </c>
      <c r="G41" s="26" t="n">
        <f aca="false">IFERROR(IF(E41&lt;=0,"N/A",C13/(1-(C41/B41))),"N/A")</f>
        <v>11258.8235294118</v>
      </c>
    </row>
    <row r="42" customFormat="false" ht="21.75" hidden="false" customHeight="true" outlineLevel="0" collapsed="false">
      <c r="B42" s="25" t="n">
        <v>130</v>
      </c>
      <c r="C42" s="26" t="n">
        <f aca="false">C16</f>
        <v>25</v>
      </c>
      <c r="E42" s="16" t="n">
        <f aca="false">IFERROR(B42-C42,0)</f>
        <v>105</v>
      </c>
      <c r="F42" s="27" t="n">
        <f aca="false">IFERROR(IF(E42&lt;=0,"N/A",CEILING(C13/E42,1)),"N/A")</f>
        <v>83</v>
      </c>
      <c r="G42" s="26" t="n">
        <f aca="false">IFERROR(IF(E42&lt;=0,"N/A",C13/(1-(C42/B42))),"N/A")</f>
        <v>10771.4285714286</v>
      </c>
    </row>
    <row r="44" customFormat="false" ht="36" hidden="false" customHeight="true" outlineLevel="0" collapsed="false">
      <c r="B44" s="31" t="s">
        <v>71</v>
      </c>
      <c r="C44" s="31"/>
      <c r="D44" s="31"/>
      <c r="E44" s="31"/>
      <c r="F44" s="31"/>
      <c r="G44" s="31"/>
    </row>
  </sheetData>
  <mergeCells count="8">
    <mergeCell ref="B1:G1"/>
    <mergeCell ref="B2:G2"/>
    <mergeCell ref="B4:C4"/>
    <mergeCell ref="B15:C15"/>
    <mergeCell ref="B19:C19"/>
    <mergeCell ref="B27:C27"/>
    <mergeCell ref="B34:C34"/>
    <mergeCell ref="B44:G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2026-05-13T15:04:56Z</dcterms:created>
  <dc:creator>openpyxl</dc:creator>
  <dc:description/>
  <dc:language>en-US</dc:language>
  <cp:lastModifiedBy/>
  <dcterms:modified xsi:type="dcterms:W3CDTF">2026-05-13T15:04:56Z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